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ug Test" sheetId="1" state="visible" r:id="rId2"/>
  </sheets>
  <definedNames>
    <definedName function="false" hidden="false" name="ARAG" vbProcedure="false">9.12</definedName>
    <definedName function="false" hidden="false" name="DentalInsurance" vbProcedure="false">6.02</definedName>
    <definedName function="false" hidden="false" name="HealthInsurance" vbProcedure="false">43.51</definedName>
    <definedName function="false" hidden="false" name="LongTermDisability" vbProcedure="false">6.31</definedName>
    <definedName function="false" hidden="false" name="ShortTermDisability" vbProcedure="false">13.77</definedName>
    <definedName function="false" hidden="false" name="Vision" vbProcedure="false">0.83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<sst xmlns="http://schemas.openxmlformats.org/spreadsheetml/2006/main" count="43" uniqueCount="43">
  <si>
    <t xml:space="preserve">January</t>
  </si>
  <si>
    <t xml:space="preserve">February</t>
  </si>
  <si>
    <t xml:space="preserve">March</t>
  </si>
  <si>
    <t xml:space="preserve">April</t>
  </si>
  <si>
    <t xml:space="preserve">May</t>
  </si>
  <si>
    <t xml:space="preserve">June</t>
  </si>
  <si>
    <t xml:space="preserve">July</t>
  </si>
  <si>
    <t xml:space="preserve">August</t>
  </si>
  <si>
    <t xml:space="preserve">September</t>
  </si>
  <si>
    <t xml:space="preserve">October</t>
  </si>
  <si>
    <t xml:space="preserve">November</t>
  </si>
  <si>
    <t xml:space="preserve">December</t>
  </si>
  <si>
    <t xml:space="preserve">Total</t>
  </si>
  <si>
    <t xml:space="preserve">Pay Periods</t>
  </si>
  <si>
    <t xml:space="preserve">Gross Salary</t>
  </si>
  <si>
    <t xml:space="preserve">MBO</t>
  </si>
  <si>
    <t xml:space="preserve">  Total Salary</t>
  </si>
  <si>
    <t xml:space="preserve">RSU Distribution</t>
  </si>
  <si>
    <t xml:space="preserve">  Total Compensation</t>
  </si>
  <si>
    <t xml:space="preserve">Medical HSA </t>
  </si>
  <si>
    <t xml:space="preserve">Medical FSA</t>
  </si>
  <si>
    <t xml:space="preserve">  Pretax Ded\uctions</t>
  </si>
  <si>
    <t xml:space="preserve">  Taxable Income</t>
  </si>
  <si>
    <t xml:space="preserve">Federal Tax</t>
  </si>
  <si>
    <t xml:space="preserve">Social Security</t>
  </si>
  <si>
    <t xml:space="preserve">Medicare</t>
  </si>
  <si>
    <t xml:space="preserve">MA PFML Tax</t>
  </si>
  <si>
    <t xml:space="preserve">MA State Tax</t>
  </si>
  <si>
    <t xml:space="preserve">  Total Taxes</t>
  </si>
  <si>
    <t xml:space="preserve">401(k) Post-Tax</t>
  </si>
  <si>
    <t xml:space="preserve">Dell Deductions</t>
  </si>
  <si>
    <t xml:space="preserve">Payroll Deductions</t>
  </si>
  <si>
    <t xml:space="preserve">Salary (net)</t>
  </si>
  <si>
    <t xml:space="preserve">Expenses</t>
  </si>
  <si>
    <t xml:space="preserve">Expense 2</t>
  </si>
  <si>
    <t xml:space="preserve">Expense 4</t>
  </si>
  <si>
    <t xml:space="preserve">Expense 5</t>
  </si>
  <si>
    <t xml:space="preserve">Expense 6</t>
  </si>
  <si>
    <t xml:space="preserve">Expense 7</t>
  </si>
  <si>
    <t xml:space="preserve">Expense 8</t>
  </si>
  <si>
    <t xml:space="preserve">Expense 9</t>
  </si>
  <si>
    <t xml:space="preserve"> Total Expenses</t>
  </si>
  <si>
    <t xml:space="preserve">Net Salary-Expenses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</si>
</sst>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0_);\(0\)"/>
  </numFmts>
  <fonts count="11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i val="true"/>
      <sz val="9"/>
      <color rgb="FF000000"/>
      <name val="Arial"/>
      <family val="2"/>
      <charset val="1"/>
    </font>
    <font>
      <u val="single"/>
      <sz val="9"/>
      <color rgb="FF000000"/>
      <name val="Arial"/>
      <family val="2"/>
      <charset val="1"/>
    </font>
    <font>
      <i val="true"/>
      <u val="single"/>
      <sz val="9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i val="true"/>
      <u val="double"/>
      <sz val="9"/>
      <color rgb="FF00000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3DFF3D"/>
        <bgColor rgb="FF33CC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3DFF3D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N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N32" activeCellId="0" sqref="N32"/>
    </sheetView>
  </sheetViews>
  <sheetFormatPr defaultColWidth="9.1484375" defaultRowHeight="13.45" zeroHeight="false" outlineLevelRow="0" outlineLevelCol="0"/>
  <cols>
    <col collapsed="false" customWidth="true" hidden="false" outlineLevel="0" max="1" min="1" style="1" width="17.42"/>
    <col collapsed="false" customWidth="false" hidden="false" outlineLevel="0" max="5" min="2" style="1" width="9.14"/>
    <col collapsed="false" customWidth="true" hidden="false" outlineLevel="0" max="6" min="6" style="1" width="8.57"/>
    <col collapsed="false" customWidth="false" hidden="false" outlineLevel="0" max="7" min="7" style="1" width="9.14"/>
    <col collapsed="false" customWidth="true" hidden="false" outlineLevel="0" max="8" min="8" style="1" width="8.42"/>
    <col collapsed="false" customWidth="false" hidden="false" outlineLevel="0" max="9" min="9" style="1" width="9.14"/>
    <col collapsed="false" customWidth="true" hidden="false" outlineLevel="0" max="10" min="10" style="1" width="10.42"/>
    <col collapsed="false" customWidth="false" hidden="false" outlineLevel="0" max="16383" min="11" style="1" width="9.14"/>
    <col collapsed="false" customWidth="true" hidden="false" outlineLevel="0" max="16384" min="16384" style="2" width="8.68"/>
  </cols>
  <sheetData>
    <row r="1" s="5" customFormat="true" ht="12.35" hidden="false" customHeight="false" outlineLevel="0" collapsed="false">
      <c r="A1" s="3" t="n">
        <v>2023</v>
      </c>
      <c r="B1" s="4" t="s">
        <v>0</v>
      </c>
      <c r="C1" s="4" t="s">
        <v>1</v>
      </c>
      <c r="D1" s="4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4" t="s">
        <v>7</v>
      </c>
      <c r="J1" s="4" t="s">
        <v>8</v>
      </c>
      <c r="K1" s="4" t="s">
        <v>9</v>
      </c>
      <c r="L1" s="4" t="s">
        <v>10</v>
      </c>
      <c r="M1" s="4" t="s">
        <v>11</v>
      </c>
      <c r="N1" s="4" t="s">
        <v>12</v>
      </c>
    </row>
    <row r="2" s="9" customFormat="true" ht="12.35" hidden="false" customHeight="false" outlineLevel="0" collapsed="false">
      <c r="A2" s="6" t="s">
        <v>13</v>
      </c>
      <c r="B2" s="7" t="n">
        <v>2</v>
      </c>
      <c r="C2" s="7" t="n">
        <v>2</v>
      </c>
      <c r="D2" s="7" t="n">
        <v>2</v>
      </c>
      <c r="E2" s="7" t="n">
        <v>3</v>
      </c>
      <c r="F2" s="7" t="n">
        <v>2</v>
      </c>
      <c r="G2" s="7" t="n">
        <v>2</v>
      </c>
      <c r="H2" s="7" t="n">
        <v>2</v>
      </c>
      <c r="I2" s="7" t="n">
        <v>2</v>
      </c>
      <c r="J2" s="7" t="n">
        <v>3</v>
      </c>
      <c r="K2" s="7" t="n">
        <v>2</v>
      </c>
      <c r="L2" s="7" t="n">
        <v>2</v>
      </c>
      <c r="M2" s="7" t="n">
        <v>2</v>
      </c>
      <c r="N2" s="8" t="n">
        <f aca="false">SUM(B2:M2)</f>
        <v>26</v>
      </c>
    </row>
    <row r="3" customFormat="false" ht="13.45" hidden="false" customHeight="false" outlineLevel="0" collapsed="false">
      <c r="A3" s="1" t="s">
        <v>14</v>
      </c>
      <c r="B3" s="10" t="n">
        <f aca="false">((50000/26)*B2)</f>
        <v>3846.15384615385</v>
      </c>
      <c r="C3" s="10" t="n">
        <f aca="false">((50000/26)*C2)</f>
        <v>3846.15384615385</v>
      </c>
      <c r="D3" s="10" t="n">
        <f aca="false">((50000/26)*D2)</f>
        <v>3846.15384615385</v>
      </c>
      <c r="E3" s="10" t="n">
        <f aca="false">((50000/26)*E2)</f>
        <v>5769.23076923077</v>
      </c>
      <c r="F3" s="10" t="n">
        <f aca="false">((50000/26)*F2)</f>
        <v>3846.15384615385</v>
      </c>
      <c r="G3" s="10" t="n">
        <f aca="false">((50000/26)*G2)</f>
        <v>3846.15384615385</v>
      </c>
      <c r="H3" s="10" t="n">
        <f aca="false">((50000/26)*H2)</f>
        <v>3846.15384615385</v>
      </c>
      <c r="I3" s="10" t="n">
        <f aca="false">((50000/26)*I2)</f>
        <v>3846.15384615385</v>
      </c>
      <c r="J3" s="10" t="n">
        <f aca="false">((50000/26)*J2)</f>
        <v>5769.23076923077</v>
      </c>
      <c r="K3" s="10" t="n">
        <f aca="false">((50000/26)*K2)</f>
        <v>3846.15384615385</v>
      </c>
      <c r="L3" s="10" t="n">
        <f aca="false">((50000/26)*L2)</f>
        <v>3846.15384615385</v>
      </c>
      <c r="M3" s="10" t="n">
        <f aca="false">((50000/26)*M2)</f>
        <v>3846.15384615385</v>
      </c>
      <c r="N3" s="10" t="n">
        <f aca="false">((50000/26)*N2)</f>
        <v>50000</v>
      </c>
    </row>
    <row r="4" customFormat="false" ht="13.45" hidden="false" customHeight="false" outlineLevel="0" collapsed="false">
      <c r="A4" s="1" t="s">
        <v>15</v>
      </c>
      <c r="B4" s="11" t="n">
        <v>0</v>
      </c>
      <c r="C4" s="11" t="n">
        <v>0</v>
      </c>
      <c r="D4" s="11" t="n">
        <v>0</v>
      </c>
      <c r="E4" s="11" t="n">
        <v>0</v>
      </c>
      <c r="F4" s="11" t="n">
        <v>0</v>
      </c>
      <c r="G4" s="11" t="n">
        <v>0</v>
      </c>
      <c r="H4" s="11" t="n">
        <v>0</v>
      </c>
      <c r="I4" s="11" t="n">
        <v>0</v>
      </c>
      <c r="J4" s="11" t="n">
        <v>0</v>
      </c>
      <c r="K4" s="11" t="n">
        <v>0</v>
      </c>
      <c r="L4" s="11" t="n">
        <v>0</v>
      </c>
      <c r="M4" s="11" t="n">
        <v>0</v>
      </c>
      <c r="N4" s="11" t="n">
        <f aca="false">SUM(B4:M4)</f>
        <v>0</v>
      </c>
    </row>
    <row r="5" customFormat="false" ht="13.45" hidden="false" customHeight="false" outlineLevel="0" collapsed="false">
      <c r="A5" s="7" t="s">
        <v>16</v>
      </c>
      <c r="B5" s="11" t="n">
        <f aca="false">SUM(B3:B4)</f>
        <v>3846.15384615385</v>
      </c>
      <c r="C5" s="11" t="n">
        <f aca="false">SUM(C3:C4)</f>
        <v>3846.15384615385</v>
      </c>
      <c r="D5" s="11" t="n">
        <f aca="false">SUM(D3:D4)</f>
        <v>3846.15384615385</v>
      </c>
      <c r="E5" s="11" t="n">
        <f aca="false">SUM(E3:E4)</f>
        <v>5769.23076923077</v>
      </c>
      <c r="F5" s="11" t="n">
        <f aca="false">SUM(F3:F4)</f>
        <v>3846.15384615385</v>
      </c>
      <c r="G5" s="11" t="n">
        <f aca="false">SUM(G3:G4)</f>
        <v>3846.15384615385</v>
      </c>
      <c r="H5" s="11" t="n">
        <f aca="false">SUM(H3:H4)</f>
        <v>3846.15384615385</v>
      </c>
      <c r="I5" s="11" t="n">
        <f aca="false">SUM(I3:I4)</f>
        <v>3846.15384615385</v>
      </c>
      <c r="J5" s="11" t="n">
        <f aca="false">SUM(J3:J4)</f>
        <v>5769.23076923077</v>
      </c>
      <c r="K5" s="11" t="n">
        <f aca="false">SUM(K3:K4)</f>
        <v>3846.15384615385</v>
      </c>
      <c r="L5" s="11" t="n">
        <f aca="false">SUM(L3:L4)</f>
        <v>3846.15384615385</v>
      </c>
      <c r="M5" s="11" t="n">
        <f aca="false">SUM(M3:M4)</f>
        <v>3846.15384615385</v>
      </c>
      <c r="N5" s="11" t="n">
        <f aca="false">SUM(N3:N4)</f>
        <v>50000</v>
      </c>
    </row>
    <row r="6" customFormat="false" ht="13.45" hidden="false" customHeight="false" outlineLevel="0" collapsed="false">
      <c r="A6" s="1" t="s">
        <v>17</v>
      </c>
      <c r="B6" s="10" t="n">
        <v>0</v>
      </c>
      <c r="C6" s="10" t="n">
        <v>0</v>
      </c>
      <c r="D6" s="10" t="n">
        <v>0</v>
      </c>
      <c r="E6" s="10" t="n">
        <v>0</v>
      </c>
      <c r="F6" s="10" t="n">
        <v>0</v>
      </c>
      <c r="G6" s="10" t="n">
        <v>0</v>
      </c>
      <c r="H6" s="10" t="n">
        <v>0</v>
      </c>
      <c r="I6" s="10" t="n">
        <v>0</v>
      </c>
      <c r="J6" s="10" t="n">
        <v>0</v>
      </c>
      <c r="K6" s="10" t="n">
        <v>0</v>
      </c>
      <c r="L6" s="10" t="n">
        <v>0</v>
      </c>
      <c r="M6" s="10" t="n">
        <v>0</v>
      </c>
      <c r="N6" s="10" t="n">
        <f aca="false">SUM(B6:M6)</f>
        <v>0</v>
      </c>
    </row>
    <row r="7" customFormat="false" ht="13.45" hidden="false" customHeight="false" outlineLevel="0" collapsed="false">
      <c r="A7" s="7" t="s">
        <v>18</v>
      </c>
      <c r="B7" s="11" t="n">
        <f aca="false">SUM(B5,B6)</f>
        <v>3846.15384615385</v>
      </c>
      <c r="C7" s="11" t="n">
        <f aca="false">SUM(C5,C6)</f>
        <v>3846.15384615385</v>
      </c>
      <c r="D7" s="11" t="n">
        <f aca="false">SUM(D5,D6)</f>
        <v>3846.15384615385</v>
      </c>
      <c r="E7" s="11" t="n">
        <f aca="false">SUM(E5,E6)</f>
        <v>5769.23076923077</v>
      </c>
      <c r="F7" s="11" t="n">
        <f aca="false">SUM(F5,F6)</f>
        <v>3846.15384615385</v>
      </c>
      <c r="G7" s="11" t="n">
        <f aca="false">SUM(G5,G6)</f>
        <v>3846.15384615385</v>
      </c>
      <c r="H7" s="11" t="n">
        <f aca="false">SUM(H5,H6)</f>
        <v>3846.15384615385</v>
      </c>
      <c r="I7" s="11" t="n">
        <f aca="false">SUM(I5,I6)</f>
        <v>3846.15384615385</v>
      </c>
      <c r="J7" s="11" t="n">
        <f aca="false">SUM(J5,J6)</f>
        <v>5769.23076923077</v>
      </c>
      <c r="K7" s="11" t="n">
        <f aca="false">SUM(K5,K6)</f>
        <v>3846.15384615385</v>
      </c>
      <c r="L7" s="11" t="n">
        <f aca="false">SUM(L5,L6)</f>
        <v>3846.15384615385</v>
      </c>
      <c r="M7" s="11" t="n">
        <f aca="false">SUM(M5,M6)</f>
        <v>3846.15384615385</v>
      </c>
      <c r="N7" s="11" t="n">
        <f aca="false">(N5+N6)</f>
        <v>50000</v>
      </c>
    </row>
    <row r="8" customFormat="false" ht="13.45" hidden="false" customHeight="false" outlineLevel="0" collapsed="false">
      <c r="A8" s="1" t="s">
        <v>19</v>
      </c>
      <c r="B8" s="10" t="n">
        <f aca="false">((G39/26)*B2)</f>
        <v>0</v>
      </c>
      <c r="C8" s="10" t="n">
        <f aca="false">((G39/26)*C2)</f>
        <v>0</v>
      </c>
      <c r="D8" s="10" t="n">
        <f aca="false">((G39/26)*D2)</f>
        <v>0</v>
      </c>
      <c r="E8" s="10" t="n">
        <f aca="false">((G39/26)*E2)</f>
        <v>0</v>
      </c>
      <c r="F8" s="10" t="n">
        <f aca="false">((G39/26)*F2)</f>
        <v>0</v>
      </c>
      <c r="G8" s="10" t="n">
        <f aca="false">((G39/26)*G2)</f>
        <v>0</v>
      </c>
      <c r="H8" s="10" t="n">
        <f aca="false">((G39/26)*H2)</f>
        <v>0</v>
      </c>
      <c r="I8" s="10" t="n">
        <f aca="false">((G39/26)*I2)</f>
        <v>0</v>
      </c>
      <c r="J8" s="10" t="n">
        <f aca="false">((G39/26)*J2)</f>
        <v>0</v>
      </c>
      <c r="K8" s="10" t="n">
        <f aca="false">((G39/26)*K2)</f>
        <v>0</v>
      </c>
      <c r="L8" s="10" t="n">
        <f aca="false">((G39/26)*L2)</f>
        <v>0</v>
      </c>
      <c r="M8" s="10" t="n">
        <f aca="false">((G39/26)*M2)</f>
        <v>0</v>
      </c>
      <c r="N8" s="10" t="n">
        <f aca="false">SUM(B8:M8)</f>
        <v>0</v>
      </c>
    </row>
    <row r="9" customFormat="false" ht="13.45" hidden="false" customHeight="false" outlineLevel="0" collapsed="false">
      <c r="A9" s="1" t="s">
        <v>20</v>
      </c>
      <c r="B9" s="11" t="n">
        <f aca="false">((G38/26)*B2)</f>
        <v>0</v>
      </c>
      <c r="C9" s="11" t="n">
        <f aca="false">((G38/26)*C2)</f>
        <v>0</v>
      </c>
      <c r="D9" s="11" t="n">
        <f aca="false">((G38/26)*D2)</f>
        <v>0</v>
      </c>
      <c r="E9" s="11" t="n">
        <f aca="false">((G38/26)*E2)</f>
        <v>0</v>
      </c>
      <c r="F9" s="11" t="n">
        <f aca="false">((G38/26)*F2)</f>
        <v>0</v>
      </c>
      <c r="G9" s="11" t="n">
        <f aca="false">((G38/26)*G2)</f>
        <v>0</v>
      </c>
      <c r="H9" s="11" t="n">
        <f aca="false">((G38/26)*H2)</f>
        <v>0</v>
      </c>
      <c r="I9" s="11" t="n">
        <f aca="false">((G38/26)*I2)</f>
        <v>0</v>
      </c>
      <c r="J9" s="11" t="n">
        <f aca="false">((G38/26)*J2)</f>
        <v>0</v>
      </c>
      <c r="K9" s="11" t="n">
        <f aca="false">((G38/26)*K2)</f>
        <v>0</v>
      </c>
      <c r="L9" s="11" t="n">
        <f aca="false">((G38/26)*L2)</f>
        <v>0</v>
      </c>
      <c r="M9" s="11" t="n">
        <f aca="false">((G38/26)*M2)</f>
        <v>0</v>
      </c>
      <c r="N9" s="11" t="n">
        <f aca="false">SUM(B9:M9)</f>
        <v>0</v>
      </c>
    </row>
    <row r="10" customFormat="false" ht="13.45" hidden="false" customHeight="false" outlineLevel="0" collapsed="false">
      <c r="A10" s="1" t="s">
        <v>21</v>
      </c>
      <c r="B10" s="10" t="n">
        <f aca="false">SUM(B8:B9)</f>
        <v>0</v>
      </c>
      <c r="C10" s="10" t="n">
        <f aca="false">SUM(C8:C9)</f>
        <v>0</v>
      </c>
      <c r="D10" s="10" t="n">
        <f aca="false">SUM(D8:D9)</f>
        <v>0</v>
      </c>
      <c r="E10" s="10" t="n">
        <f aca="false">SUM(E8:E9)</f>
        <v>0</v>
      </c>
      <c r="F10" s="10" t="n">
        <f aca="false">SUM(F8:F9)</f>
        <v>0</v>
      </c>
      <c r="G10" s="10" t="n">
        <f aca="false">SUM(G8:G9)</f>
        <v>0</v>
      </c>
      <c r="H10" s="10" t="n">
        <f aca="false">SUM(H8:H9)</f>
        <v>0</v>
      </c>
      <c r="I10" s="10" t="n">
        <f aca="false">SUM(I8:I9)</f>
        <v>0</v>
      </c>
      <c r="J10" s="10" t="n">
        <f aca="false">SUM(J8:J9)</f>
        <v>0</v>
      </c>
      <c r="K10" s="10" t="n">
        <f aca="false">SUM(K8:K9)</f>
        <v>0</v>
      </c>
      <c r="L10" s="10" t="n">
        <f aca="false">SUM(L8:L9)</f>
        <v>0</v>
      </c>
      <c r="M10" s="10" t="n">
        <f aca="false">SUM(M8:M9)</f>
        <v>0</v>
      </c>
      <c r="N10" s="10" t="n">
        <f aca="false">SUM(B10:M10)</f>
        <v>0</v>
      </c>
    </row>
    <row r="11" customFormat="false" ht="13.45" hidden="false" customHeight="false" outlineLevel="0" collapsed="false">
      <c r="A11" s="7" t="s">
        <v>22</v>
      </c>
      <c r="B11" s="11" t="n">
        <f aca="false">(B5-B10)</f>
        <v>3846.15384615385</v>
      </c>
      <c r="C11" s="11" t="n">
        <f aca="false">(C5-C10)</f>
        <v>3846.15384615385</v>
      </c>
      <c r="D11" s="11" t="n">
        <f aca="false">(D5-D10)</f>
        <v>3846.15384615385</v>
      </c>
      <c r="E11" s="11" t="n">
        <f aca="false">(E5-E10)</f>
        <v>5769.23076923077</v>
      </c>
      <c r="F11" s="11" t="n">
        <f aca="false">(F5-F10)</f>
        <v>3846.15384615385</v>
      </c>
      <c r="G11" s="11" t="n">
        <f aca="false">(G5-G10)</f>
        <v>3846.15384615385</v>
      </c>
      <c r="H11" s="11" t="n">
        <f aca="false">(H5-H10)</f>
        <v>3846.15384615385</v>
      </c>
      <c r="I11" s="11" t="n">
        <f aca="false">(I5-I10)</f>
        <v>3846.15384615385</v>
      </c>
      <c r="J11" s="11" t="n">
        <f aca="false">(J5-J10)</f>
        <v>5769.23076923077</v>
      </c>
      <c r="K11" s="11" t="n">
        <f aca="false">(K5-K10)</f>
        <v>3846.15384615385</v>
      </c>
      <c r="L11" s="11" t="n">
        <f aca="false">(L5-L10)</f>
        <v>3846.15384615385</v>
      </c>
      <c r="M11" s="11" t="n">
        <f aca="false">(M5-M10)</f>
        <v>3846.15384615385</v>
      </c>
      <c r="N11" s="11" t="n">
        <f aca="false">SUM(B11:M11)</f>
        <v>50000</v>
      </c>
    </row>
    <row r="12" s="1" customFormat="true" ht="12.35" hidden="false" customHeight="false" outlineLevel="0" collapsed="false">
      <c r="A12" s="7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customFormat="false" ht="13.45" hidden="false" customHeight="false" outlineLevel="0" collapsed="false">
      <c r="A13" s="1" t="s">
        <v>23</v>
      </c>
      <c r="B13" s="10" t="n">
        <f aca="false">(0.2*B11)</f>
        <v>769.230769230769</v>
      </c>
      <c r="C13" s="10" t="n">
        <f aca="false">(0.2*C11)</f>
        <v>769.230769230769</v>
      </c>
      <c r="D13" s="10" t="n">
        <f aca="false">(0.2*D11)</f>
        <v>769.230769230769</v>
      </c>
      <c r="E13" s="10" t="n">
        <f aca="false">(0.2*E11)</f>
        <v>1153.84615384615</v>
      </c>
      <c r="F13" s="10" t="n">
        <f aca="false">(0.2*F11)</f>
        <v>769.230769230769</v>
      </c>
      <c r="G13" s="10" t="n">
        <f aca="false">(0.2*G11)</f>
        <v>769.230769230769</v>
      </c>
      <c r="H13" s="10" t="n">
        <f aca="false">(0.2*H11)</f>
        <v>769.230769230769</v>
      </c>
      <c r="I13" s="10" t="n">
        <f aca="false">(0.2*I11)</f>
        <v>769.230769230769</v>
      </c>
      <c r="J13" s="10" t="n">
        <f aca="false">(0.2*J11)</f>
        <v>1153.84615384615</v>
      </c>
      <c r="K13" s="10" t="n">
        <f aca="false">(0.2*K11)</f>
        <v>769.230769230769</v>
      </c>
      <c r="L13" s="10" t="n">
        <f aca="false">(0.2*L11)</f>
        <v>769.230769230769</v>
      </c>
      <c r="M13" s="10" t="n">
        <f aca="false">(0.2*M11)</f>
        <v>769.230769230769</v>
      </c>
      <c r="N13" s="10" t="n">
        <f aca="false">SUM(B13:M13)</f>
        <v>10000</v>
      </c>
    </row>
    <row r="14" customFormat="false" ht="13.45" hidden="false" customHeight="false" outlineLevel="0" collapsed="false">
      <c r="A14" s="1" t="s">
        <v>24</v>
      </c>
      <c r="B14" s="10" t="n">
        <f aca="false">(0.062*B5)</f>
        <v>238.461538461538</v>
      </c>
      <c r="C14" s="10" t="n">
        <f aca="false">(0.062*C5)</f>
        <v>238.461538461538</v>
      </c>
      <c r="D14" s="10" t="n">
        <f aca="false">(0.062*D5)</f>
        <v>238.461538461538</v>
      </c>
      <c r="E14" s="10" t="n">
        <v>0</v>
      </c>
      <c r="F14" s="10" t="n">
        <v>0</v>
      </c>
      <c r="G14" s="10" t="n">
        <v>0</v>
      </c>
      <c r="H14" s="10" t="n">
        <v>0</v>
      </c>
      <c r="I14" s="10" t="n">
        <v>0</v>
      </c>
      <c r="J14" s="10" t="n">
        <v>0</v>
      </c>
      <c r="K14" s="10" t="n">
        <v>0</v>
      </c>
      <c r="L14" s="10" t="n">
        <v>0</v>
      </c>
      <c r="M14" s="10" t="n">
        <v>0</v>
      </c>
      <c r="N14" s="10" t="n">
        <f aca="false">SUM(B14:M14)</f>
        <v>715.384615384615</v>
      </c>
    </row>
    <row r="15" customFormat="false" ht="13.45" hidden="false" customHeight="false" outlineLevel="0" collapsed="false">
      <c r="A15" s="1" t="s">
        <v>25</v>
      </c>
      <c r="B15" s="10" t="n">
        <f aca="false">(0.0145*B3)</f>
        <v>55.7692307692308</v>
      </c>
      <c r="C15" s="10" t="n">
        <f aca="false">(0.0145*C3)</f>
        <v>55.7692307692308</v>
      </c>
      <c r="D15" s="10" t="n">
        <f aca="false">(0.0145*D3)</f>
        <v>55.7692307692308</v>
      </c>
      <c r="E15" s="10" t="n">
        <f aca="false">(0.0145*E3)</f>
        <v>83.6538461538462</v>
      </c>
      <c r="F15" s="10" t="n">
        <f aca="false">(0.0145*F3)</f>
        <v>55.7692307692308</v>
      </c>
      <c r="G15" s="10" t="n">
        <f aca="false">(0.0145*G3)</f>
        <v>55.7692307692308</v>
      </c>
      <c r="H15" s="10" t="n">
        <f aca="false">(0.0145*H3)</f>
        <v>55.7692307692308</v>
      </c>
      <c r="I15" s="10" t="n">
        <f aca="false">(0.0145*I3)</f>
        <v>55.7692307692308</v>
      </c>
      <c r="J15" s="10" t="n">
        <f aca="false">(0.0145*J3)</f>
        <v>83.6538461538462</v>
      </c>
      <c r="K15" s="10" t="n">
        <f aca="false">(0.0145*K3)</f>
        <v>55.7692307692308</v>
      </c>
      <c r="L15" s="10" t="n">
        <f aca="false">(0.0145*L3)</f>
        <v>55.7692307692308</v>
      </c>
      <c r="M15" s="10" t="n">
        <f aca="false">(0.0145*M3)</f>
        <v>55.7692307692308</v>
      </c>
      <c r="N15" s="10" t="n">
        <f aca="false">SUM(B15:M15)</f>
        <v>725</v>
      </c>
    </row>
    <row r="16" s="1" customFormat="true" ht="12.35" hidden="false" customHeight="false" outlineLevel="0" collapsed="false">
      <c r="A16" s="1" t="s">
        <v>26</v>
      </c>
      <c r="B16" s="10" t="n">
        <f aca="false">((B3/100)*(0.13+0.25))</f>
        <v>14.6153846153846</v>
      </c>
      <c r="C16" s="10" t="n">
        <f aca="false">((C3/100)*(0.13+0.25))</f>
        <v>14.6153846153846</v>
      </c>
      <c r="D16" s="10" t="n">
        <f aca="false">((D3/100)*(0.13+0.25))</f>
        <v>14.6153846153846</v>
      </c>
      <c r="E16" s="10" t="n">
        <f aca="false">((E3/100)*(0.13+0.25))</f>
        <v>21.9230769230769</v>
      </c>
      <c r="F16" s="10" t="n">
        <f aca="false">((F3/100)*(0.13+0.25))</f>
        <v>14.6153846153846</v>
      </c>
      <c r="G16" s="10" t="n">
        <f aca="false">((G3/100)*(0.13+0.25))</f>
        <v>14.6153846153846</v>
      </c>
      <c r="H16" s="10" t="n">
        <f aca="false">((H3/100)*(0.13+0.25))</f>
        <v>14.6153846153846</v>
      </c>
      <c r="I16" s="10" t="n">
        <f aca="false">((I3/100)*(0.13+0.25))</f>
        <v>14.6153846153846</v>
      </c>
      <c r="J16" s="10" t="n">
        <f aca="false">((J3/100)*(0.13+0.25))</f>
        <v>21.9230769230769</v>
      </c>
      <c r="K16" s="10" t="n">
        <f aca="false">((K3/100)*(0.13+0.25))</f>
        <v>14.6153846153846</v>
      </c>
      <c r="L16" s="10" t="n">
        <f aca="false">((L3/100)*(0.13+0.25))</f>
        <v>14.6153846153846</v>
      </c>
      <c r="M16" s="10" t="n">
        <f aca="false">((M3/100)*(0.13+0.25))</f>
        <v>14.6153846153846</v>
      </c>
      <c r="N16" s="10" t="n">
        <f aca="false">SUM(B16:M16)</f>
        <v>190</v>
      </c>
    </row>
    <row r="17" customFormat="false" ht="13.45" hidden="false" customHeight="false" outlineLevel="0" collapsed="false">
      <c r="A17" s="1" t="s">
        <v>27</v>
      </c>
      <c r="B17" s="11" t="n">
        <f aca="false">(0.045*B11)</f>
        <v>173.076923076923</v>
      </c>
      <c r="C17" s="11" t="n">
        <f aca="false">(0.045*C11)</f>
        <v>173.076923076923</v>
      </c>
      <c r="D17" s="11" t="n">
        <f aca="false">(0.045*D11)</f>
        <v>173.076923076923</v>
      </c>
      <c r="E17" s="11" t="n">
        <f aca="false">(0.045*E11)</f>
        <v>259.615384615385</v>
      </c>
      <c r="F17" s="11" t="n">
        <f aca="false">(0.045*F11)</f>
        <v>173.076923076923</v>
      </c>
      <c r="G17" s="11" t="n">
        <f aca="false">(0.045*G11)</f>
        <v>173.076923076923</v>
      </c>
      <c r="H17" s="11" t="n">
        <f aca="false">(0.045*H11)</f>
        <v>173.076923076923</v>
      </c>
      <c r="I17" s="11" t="n">
        <f aca="false">(0.045*I11)</f>
        <v>173.076923076923</v>
      </c>
      <c r="J17" s="11" t="n">
        <f aca="false">(0.045*J11)</f>
        <v>259.615384615385</v>
      </c>
      <c r="K17" s="11" t="n">
        <f aca="false">(0.045*K11)</f>
        <v>173.076923076923</v>
      </c>
      <c r="L17" s="11" t="n">
        <f aca="false">(0.045*L11)</f>
        <v>173.076923076923</v>
      </c>
      <c r="M17" s="11" t="n">
        <f aca="false">(0.045*M11)</f>
        <v>173.076923076923</v>
      </c>
      <c r="N17" s="11" t="n">
        <f aca="false">SUM(B17:M17)</f>
        <v>2250</v>
      </c>
    </row>
    <row r="18" customFormat="false" ht="13.45" hidden="false" customHeight="false" outlineLevel="0" collapsed="false">
      <c r="A18" s="7" t="s">
        <v>28</v>
      </c>
      <c r="B18" s="10" t="n">
        <f aca="false">SUM(B13:B17)</f>
        <v>1251.15384615385</v>
      </c>
      <c r="C18" s="10" t="n">
        <f aca="false">SUM(C13:C17)</f>
        <v>1251.15384615385</v>
      </c>
      <c r="D18" s="10" t="n">
        <f aca="false">SUM(D13:D17)</f>
        <v>1251.15384615385</v>
      </c>
      <c r="E18" s="10" t="n">
        <f aca="false">SUM(E13:E17)</f>
        <v>1519.03846153846</v>
      </c>
      <c r="F18" s="10" t="n">
        <f aca="false">SUM(F13:F17)</f>
        <v>1012.69230769231</v>
      </c>
      <c r="G18" s="10" t="n">
        <f aca="false">SUM(G13:G17)</f>
        <v>1012.69230769231</v>
      </c>
      <c r="H18" s="10" t="n">
        <f aca="false">SUM(H13:H17)</f>
        <v>1012.69230769231</v>
      </c>
      <c r="I18" s="10" t="n">
        <f aca="false">SUM(I13:I17)</f>
        <v>1012.69230769231</v>
      </c>
      <c r="J18" s="10" t="n">
        <f aca="false">SUM(J13:J17)</f>
        <v>1519.03846153846</v>
      </c>
      <c r="K18" s="10" t="n">
        <f aca="false">SUM(K13:K17)</f>
        <v>1012.69230769231</v>
      </c>
      <c r="L18" s="10" t="n">
        <f aca="false">SUM(L13:L17)</f>
        <v>1012.69230769231</v>
      </c>
      <c r="M18" s="10" t="n">
        <f aca="false">SUM(M13:M17)</f>
        <v>1012.69230769231</v>
      </c>
      <c r="N18" s="10" t="n">
        <f aca="false">SUM(N13:N17)</f>
        <v>13880.3846153846</v>
      </c>
    </row>
    <row r="19" customFormat="false" ht="13.45" hidden="false" customHeight="false" outlineLevel="0" collapsed="false">
      <c r="A19" s="1" t="s">
        <v>29</v>
      </c>
      <c r="B19" s="10" t="n">
        <f aca="false">(0.25*(B11-B13))</f>
        <v>769.230769230769</v>
      </c>
      <c r="C19" s="10" t="n">
        <f aca="false">(0.25*(C11-C13))</f>
        <v>769.230769230769</v>
      </c>
      <c r="D19" s="10" t="n">
        <f aca="false">(0.25*(D11-D13))</f>
        <v>769.230769230769</v>
      </c>
      <c r="E19" s="10" t="n">
        <f aca="false">(0.25*(E11-E13))</f>
        <v>1153.84615384615</v>
      </c>
      <c r="F19" s="10" t="n">
        <f aca="false">(0.25*(F11-F13))</f>
        <v>769.230769230769</v>
      </c>
      <c r="G19" s="10" t="n">
        <v>0</v>
      </c>
      <c r="H19" s="10" t="n">
        <v>0</v>
      </c>
      <c r="I19" s="10" t="n">
        <v>0</v>
      </c>
      <c r="J19" s="10" t="n">
        <v>0</v>
      </c>
      <c r="K19" s="10" t="n">
        <v>0</v>
      </c>
      <c r="L19" s="10" t="n">
        <v>0</v>
      </c>
      <c r="M19" s="10" t="n">
        <v>0</v>
      </c>
      <c r="N19" s="10" t="n">
        <f aca="false">SUM(B19:M19)</f>
        <v>4230.76923076923</v>
      </c>
    </row>
    <row r="20" customFormat="false" ht="13.45" hidden="false" customHeight="false" outlineLevel="0" collapsed="false">
      <c r="A20" s="1" t="s">
        <v>30</v>
      </c>
      <c r="B20" s="11" t="n">
        <f aca="false">(B42*B2)</f>
        <v>0</v>
      </c>
      <c r="C20" s="11" t="n">
        <f aca="false">(B42*C2)</f>
        <v>0</v>
      </c>
      <c r="D20" s="11" t="n">
        <f aca="false">(B42*D2)</f>
        <v>0</v>
      </c>
      <c r="E20" s="11" t="n">
        <f aca="false">(B42*E2)</f>
        <v>0</v>
      </c>
      <c r="F20" s="11" t="n">
        <f aca="false">(B42*F2)</f>
        <v>0</v>
      </c>
      <c r="G20" s="11" t="n">
        <f aca="false">(B42*G2)</f>
        <v>0</v>
      </c>
      <c r="H20" s="11" t="n">
        <f aca="false">(B42*H2)</f>
        <v>0</v>
      </c>
      <c r="I20" s="11" t="n">
        <f aca="false">(B42*I2)</f>
        <v>0</v>
      </c>
      <c r="J20" s="11" t="n">
        <f aca="false">(B42*J2)</f>
        <v>0</v>
      </c>
      <c r="K20" s="11" t="n">
        <f aca="false">(B42*K2)</f>
        <v>0</v>
      </c>
      <c r="L20" s="11" t="n">
        <f aca="false">(B42*L2)</f>
        <v>0</v>
      </c>
      <c r="M20" s="11" t="n">
        <f aca="false">(B42*M2)</f>
        <v>0</v>
      </c>
      <c r="N20" s="11" t="n">
        <f aca="false">SUM(B20:M20)</f>
        <v>0</v>
      </c>
    </row>
    <row r="21" customFormat="false" ht="13.45" hidden="false" customHeight="false" outlineLevel="0" collapsed="false">
      <c r="A21" s="1" t="s">
        <v>31</v>
      </c>
      <c r="B21" s="11" t="n">
        <f aca="false">SUM(B18,B19:B20)</f>
        <v>2020.38461538462</v>
      </c>
      <c r="C21" s="11" t="n">
        <f aca="false">SUM(C18,C19:C20)</f>
        <v>2020.38461538462</v>
      </c>
      <c r="D21" s="11" t="n">
        <f aca="false">SUM(D18,D19:D20)</f>
        <v>2020.38461538462</v>
      </c>
      <c r="E21" s="11" t="n">
        <f aca="false">SUM(E18,E19:E20)</f>
        <v>2672.88461538462</v>
      </c>
      <c r="F21" s="11" t="n">
        <f aca="false">SUM(F18,F19:F20)</f>
        <v>1781.92307692308</v>
      </c>
      <c r="G21" s="11" t="n">
        <f aca="false">SUM(G18,G19:G20)</f>
        <v>1012.69230769231</v>
      </c>
      <c r="H21" s="11" t="n">
        <f aca="false">SUM(H18,H19:H20)</f>
        <v>1012.69230769231</v>
      </c>
      <c r="I21" s="11" t="n">
        <f aca="false">SUM(I18,I19:I20)</f>
        <v>1012.69230769231</v>
      </c>
      <c r="J21" s="11" t="n">
        <f aca="false">SUM(J18,J19:J20)</f>
        <v>1519.03846153846</v>
      </c>
      <c r="K21" s="11" t="n">
        <f aca="false">SUM(K18,K19:K20)</f>
        <v>1012.69230769231</v>
      </c>
      <c r="L21" s="11" t="n">
        <f aca="false">SUM(L18,L19:L20)</f>
        <v>1012.69230769231</v>
      </c>
      <c r="M21" s="11" t="n">
        <f aca="false">SUM(M18,M19:M20)</f>
        <v>1012.69230769231</v>
      </c>
      <c r="N21" s="11" t="n">
        <f aca="false">SUM(N18,N19:N20)</f>
        <v>18111.1538461538</v>
      </c>
    </row>
    <row r="22" s="7" customFormat="true" ht="12.35" hidden="false" customHeight="false" outlineLevel="0" collapsed="false">
      <c r="A22" s="7" t="s">
        <v>32</v>
      </c>
      <c r="B22" s="12" t="n">
        <f aca="false">B11-B21</f>
        <v>1825.76923076923</v>
      </c>
      <c r="C22" s="12" t="n">
        <f aca="false">C11-C21</f>
        <v>1825.76923076923</v>
      </c>
      <c r="D22" s="12" t="n">
        <f aca="false">D11-D21</f>
        <v>1825.76923076923</v>
      </c>
      <c r="E22" s="12" t="n">
        <f aca="false">E11-E21</f>
        <v>3096.34615384615</v>
      </c>
      <c r="F22" s="12" t="n">
        <f aca="false">F11-F21</f>
        <v>2064.23076923077</v>
      </c>
      <c r="G22" s="12" t="n">
        <f aca="false">G11-G21</f>
        <v>2833.46153846154</v>
      </c>
      <c r="H22" s="12" t="n">
        <f aca="false">H11-H21</f>
        <v>2833.46153846154</v>
      </c>
      <c r="I22" s="12" t="n">
        <f aca="false">I11-I21</f>
        <v>2833.46153846154</v>
      </c>
      <c r="J22" s="12" t="n">
        <f aca="false">J11-J21</f>
        <v>4250.19230769231</v>
      </c>
      <c r="K22" s="12" t="n">
        <f aca="false">K11-K21</f>
        <v>2833.46153846154</v>
      </c>
      <c r="L22" s="12" t="n">
        <f aca="false">L11-L21</f>
        <v>2833.46153846154</v>
      </c>
      <c r="M22" s="12" t="n">
        <f aca="false">M11-M21</f>
        <v>2833.46153846154</v>
      </c>
      <c r="N22" s="12" t="n">
        <f aca="false">N11-N21</f>
        <v>31888.8461538462</v>
      </c>
    </row>
    <row r="23" s="7" customFormat="true" ht="12.35" hidden="false" customHeight="false" outlineLevel="0" collapsed="false"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="1" customFormat="true" ht="12.35" hidden="false" customHeight="false" outlineLevel="0" collapsed="false">
      <c r="A24" s="13" t="s">
        <v>33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="1" customFormat="true" ht="12.8" hidden="false" customHeight="false" outlineLevel="0" collapsed="false">
      <c r="A25" s="1" t="s">
        <v>34</v>
      </c>
      <c r="B25" s="10" t="n">
        <v>237</v>
      </c>
      <c r="C25" s="10" t="n">
        <v>237</v>
      </c>
      <c r="D25" s="10" t="n">
        <v>237</v>
      </c>
      <c r="E25" s="10" t="n">
        <v>237</v>
      </c>
      <c r="F25" s="10" t="n">
        <v>237</v>
      </c>
      <c r="G25" s="10" t="n">
        <v>237</v>
      </c>
      <c r="H25" s="10" t="n">
        <v>237</v>
      </c>
      <c r="I25" s="10" t="n">
        <v>237</v>
      </c>
      <c r="J25" s="10" t="n">
        <v>237</v>
      </c>
      <c r="K25" s="10" t="n">
        <v>237</v>
      </c>
      <c r="L25" s="10" t="n">
        <v>237</v>
      </c>
      <c r="M25" s="10" t="n">
        <v>237</v>
      </c>
      <c r="N25" s="10" t="n">
        <f aca="false">SUM(B25:M25)</f>
        <v>2844</v>
      </c>
    </row>
    <row r="26" s="1" customFormat="true" ht="12.8" hidden="false" customHeight="false" outlineLevel="0" collapsed="false">
      <c r="A26" s="1" t="s">
        <v>35</v>
      </c>
      <c r="B26" s="10" t="n">
        <f aca="false">B72</f>
        <v>0</v>
      </c>
      <c r="C26" s="10" t="n">
        <f aca="false">B72</f>
        <v>0</v>
      </c>
      <c r="D26" s="10" t="n">
        <f aca="false">B72</f>
        <v>0</v>
      </c>
      <c r="E26" s="10" t="n">
        <f aca="false">B72</f>
        <v>0</v>
      </c>
      <c r="F26" s="10" t="n">
        <f aca="false">B72</f>
        <v>0</v>
      </c>
      <c r="G26" s="10" t="n">
        <f aca="false">B72</f>
        <v>0</v>
      </c>
      <c r="H26" s="10" t="n">
        <f aca="false">B72</f>
        <v>0</v>
      </c>
      <c r="I26" s="10" t="n">
        <f aca="false">B72</f>
        <v>0</v>
      </c>
      <c r="J26" s="10" t="n">
        <f aca="false">B72</f>
        <v>0</v>
      </c>
      <c r="K26" s="10" t="n">
        <f aca="false">B72</f>
        <v>0</v>
      </c>
      <c r="L26" s="10" t="n">
        <f aca="false">B72</f>
        <v>0</v>
      </c>
      <c r="M26" s="10" t="n">
        <f aca="false">B72</f>
        <v>0</v>
      </c>
      <c r="N26" s="10" t="n">
        <f aca="false">SUM(B26:M26)</f>
        <v>0</v>
      </c>
    </row>
    <row r="27" customFormat="false" ht="12.8" hidden="false" customHeight="false" outlineLevel="0" collapsed="false">
      <c r="A27" s="1" t="s">
        <v>36</v>
      </c>
      <c r="B27" s="10" t="n">
        <v>120</v>
      </c>
      <c r="C27" s="10" t="n">
        <v>120</v>
      </c>
      <c r="D27" s="10" t="n">
        <v>120</v>
      </c>
      <c r="E27" s="10" t="n">
        <v>120</v>
      </c>
      <c r="F27" s="10" t="n">
        <v>120</v>
      </c>
      <c r="G27" s="10" t="n">
        <v>120</v>
      </c>
      <c r="H27" s="10" t="n">
        <v>120</v>
      </c>
      <c r="I27" s="10" t="n">
        <v>120</v>
      </c>
      <c r="J27" s="10" t="n">
        <v>120</v>
      </c>
      <c r="K27" s="10" t="n">
        <v>120</v>
      </c>
      <c r="L27" s="10" t="n">
        <v>120</v>
      </c>
      <c r="M27" s="10" t="n">
        <v>120</v>
      </c>
      <c r="N27" s="10" t="n">
        <f aca="false">SUM(B27:M27)</f>
        <v>1440</v>
      </c>
    </row>
    <row r="28" customFormat="false" ht="12.8" hidden="false" customHeight="false" outlineLevel="0" collapsed="false">
      <c r="A28" s="1" t="s">
        <v>37</v>
      </c>
      <c r="B28" s="10" t="n">
        <f aca="false">(1200/12)</f>
        <v>100</v>
      </c>
      <c r="C28" s="10" t="n">
        <f aca="false">(1200/12)</f>
        <v>100</v>
      </c>
      <c r="D28" s="10" t="n">
        <f aca="false">(1200/12)</f>
        <v>100</v>
      </c>
      <c r="E28" s="10" t="n">
        <f aca="false">(1200/12)</f>
        <v>100</v>
      </c>
      <c r="F28" s="10" t="n">
        <f aca="false">(1200/12)</f>
        <v>100</v>
      </c>
      <c r="G28" s="10" t="n">
        <f aca="false">(1200/12)</f>
        <v>100</v>
      </c>
      <c r="H28" s="10" t="n">
        <f aca="false">(1200/12)</f>
        <v>100</v>
      </c>
      <c r="I28" s="10" t="n">
        <f aca="false">(1200/12)</f>
        <v>100</v>
      </c>
      <c r="J28" s="10" t="n">
        <f aca="false">(1200/12)</f>
        <v>100</v>
      </c>
      <c r="K28" s="10" t="n">
        <f aca="false">(1200/12)</f>
        <v>100</v>
      </c>
      <c r="L28" s="10" t="n">
        <f aca="false">(1200/12)</f>
        <v>100</v>
      </c>
      <c r="M28" s="10" t="n">
        <f aca="false">(1200/12)</f>
        <v>100</v>
      </c>
      <c r="N28" s="10" t="n">
        <f aca="false">SUM(B28:M28)</f>
        <v>1200</v>
      </c>
    </row>
    <row r="29" customFormat="false" ht="12.8" hidden="false" customHeight="false" outlineLevel="0" collapsed="false">
      <c r="A29" s="1" t="s">
        <v>38</v>
      </c>
      <c r="B29" s="10" t="n">
        <v>600</v>
      </c>
      <c r="C29" s="10" t="n">
        <v>600</v>
      </c>
      <c r="D29" s="10" t="n">
        <v>600</v>
      </c>
      <c r="E29" s="10" t="n">
        <v>600</v>
      </c>
      <c r="F29" s="10" t="n">
        <v>600</v>
      </c>
      <c r="G29" s="10" t="n">
        <v>600</v>
      </c>
      <c r="H29" s="10" t="n">
        <v>600</v>
      </c>
      <c r="I29" s="10" t="n">
        <v>600</v>
      </c>
      <c r="J29" s="10" t="n">
        <v>600</v>
      </c>
      <c r="K29" s="10" t="n">
        <v>600</v>
      </c>
      <c r="L29" s="10" t="n">
        <v>600</v>
      </c>
      <c r="M29" s="10" t="n">
        <v>600</v>
      </c>
      <c r="N29" s="10" t="n">
        <f aca="false">SUM(B29:M29)</f>
        <v>7200</v>
      </c>
    </row>
    <row r="30" customFormat="false" ht="12.8" hidden="false" customHeight="false" outlineLevel="0" collapsed="false">
      <c r="A30" s="1" t="s">
        <v>39</v>
      </c>
      <c r="B30" s="10" t="n">
        <v>125</v>
      </c>
      <c r="C30" s="10" t="n">
        <v>125</v>
      </c>
      <c r="D30" s="10" t="n">
        <v>125</v>
      </c>
      <c r="E30" s="10" t="n">
        <v>125</v>
      </c>
      <c r="F30" s="10" t="n">
        <v>125</v>
      </c>
      <c r="G30" s="10" t="n">
        <v>125</v>
      </c>
      <c r="H30" s="10" t="n">
        <v>125</v>
      </c>
      <c r="I30" s="10" t="n">
        <v>125</v>
      </c>
      <c r="J30" s="10" t="n">
        <v>125</v>
      </c>
      <c r="K30" s="10" t="n">
        <v>125</v>
      </c>
      <c r="L30" s="10" t="n">
        <v>125</v>
      </c>
      <c r="M30" s="10" t="n">
        <v>125</v>
      </c>
      <c r="N30" s="10" t="n">
        <f aca="false">SUM(B30:M30)</f>
        <v>1500</v>
      </c>
    </row>
    <row r="31" customFormat="false" ht="12.8" hidden="false" customHeight="false" outlineLevel="0" collapsed="false">
      <c r="A31" s="1" t="s">
        <v>40</v>
      </c>
      <c r="B31" s="10" t="n">
        <v>0</v>
      </c>
      <c r="C31" s="10" t="n">
        <f aca="false">2000/4</f>
        <v>500</v>
      </c>
      <c r="D31" s="10" t="n">
        <v>0</v>
      </c>
      <c r="E31" s="10" t="n">
        <v>0</v>
      </c>
      <c r="F31" s="10" t="n">
        <f aca="false">2000/4</f>
        <v>500</v>
      </c>
      <c r="G31" s="10" t="n">
        <v>0</v>
      </c>
      <c r="H31" s="10" t="n">
        <v>0</v>
      </c>
      <c r="I31" s="10" t="n">
        <f aca="false">2000/4</f>
        <v>500</v>
      </c>
      <c r="J31" s="10" t="n">
        <v>0</v>
      </c>
      <c r="K31" s="10" t="n">
        <v>0</v>
      </c>
      <c r="L31" s="10" t="n">
        <f aca="false">2000/4</f>
        <v>500</v>
      </c>
      <c r="M31" s="10" t="n">
        <v>0</v>
      </c>
      <c r="N31" s="10" t="n">
        <f aca="false">SUM(B31:M31)</f>
        <v>2000</v>
      </c>
    </row>
    <row r="32" customFormat="false" ht="13.45" hidden="false" customHeight="false" outlineLevel="0" collapsed="false">
      <c r="A32" s="7" t="s">
        <v>41</v>
      </c>
      <c r="B32" s="11" t="n">
        <f aca="false">SUM(B25:B31)</f>
        <v>1182</v>
      </c>
      <c r="C32" s="11" t="n">
        <f aca="false">SUM(C25:C31)</f>
        <v>1682</v>
      </c>
      <c r="D32" s="11" t="n">
        <f aca="false">SUM(D25:D31)</f>
        <v>1182</v>
      </c>
      <c r="E32" s="11" t="n">
        <f aca="false">SUM(E25:E31)</f>
        <v>1182</v>
      </c>
      <c r="F32" s="11" t="n">
        <f aca="false">SUM(F25:F31)</f>
        <v>1682</v>
      </c>
      <c r="G32" s="11" t="n">
        <f aca="false">SUM(G25:G31)</f>
        <v>1182</v>
      </c>
      <c r="H32" s="11" t="n">
        <f aca="false">SUM(H25:H31)</f>
        <v>1182</v>
      </c>
      <c r="I32" s="11" t="n">
        <f aca="false">SUM(I25:I31)</f>
        <v>1682</v>
      </c>
      <c r="J32" s="11" t="n">
        <f aca="false">SUM(J25:J31)</f>
        <v>1182</v>
      </c>
      <c r="K32" s="11" t="n">
        <f aca="false">SUM(K25:K31)</f>
        <v>1182</v>
      </c>
      <c r="L32" s="11" t="n">
        <f aca="false">SUM(L25:L31)</f>
        <v>1682</v>
      </c>
      <c r="M32" s="11" t="n">
        <f aca="false">SUM(M25:M31)</f>
        <v>1182</v>
      </c>
      <c r="N32" s="11" t="n">
        <f aca="false">SUM(B32:M32)</f>
        <v>16184</v>
      </c>
    </row>
    <row r="33" s="7" customFormat="true" ht="12.35" hidden="false" customHeight="false" outlineLevel="0" collapsed="false">
      <c r="A33" s="14" t="s">
        <v>42</v>
      </c>
      <c r="B33" s="15" t="n">
        <f aca="false">(B22-B32)</f>
        <v>643.769230769231</v>
      </c>
      <c r="C33" s="15" t="n">
        <f aca="false">(C22-C32)</f>
        <v>143.769230769231</v>
      </c>
      <c r="D33" s="15" t="n">
        <f aca="false">(D22-D32)</f>
        <v>643.769230769231</v>
      </c>
      <c r="E33" s="15" t="n">
        <f aca="false">(E22-E32)</f>
        <v>1914.34615384615</v>
      </c>
      <c r="F33" s="15" t="n">
        <f aca="false">(F22-F32)</f>
        <v>382.230769230769</v>
      </c>
      <c r="G33" s="15" t="n">
        <f aca="false">(G22-G32)</f>
        <v>1651.46153846154</v>
      </c>
      <c r="H33" s="15" t="n">
        <f aca="false">(H22-H32)</f>
        <v>1651.46153846154</v>
      </c>
      <c r="I33" s="15" t="n">
        <f aca="false">(I22-I32)</f>
        <v>1151.46153846154</v>
      </c>
      <c r="J33" s="15" t="n">
        <f aca="false">(J22-J32)</f>
        <v>3068.19230769231</v>
      </c>
      <c r="K33" s="15" t="n">
        <f aca="false">(K22-K32)</f>
        <v>1651.46153846154</v>
      </c>
      <c r="L33" s="15" t="n">
        <f aca="false">(L22-L32)</f>
        <v>1151.46153846154</v>
      </c>
      <c r="M33" s="15" t="n">
        <f aca="false">(M22-M32)</f>
        <v>1651.46153846154</v>
      </c>
      <c r="N33" s="15" t="n">
        <f aca="false">SUM(B33:M33)</f>
        <v>15704.8461538462</v>
      </c>
    </row>
    <row r="34" s="7" customFormat="true" ht="12.35" hidden="false" customHeight="false" outlineLevel="0" collapsed="false">
      <c r="A34" s="14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="7" customFormat="true" ht="12.35" hidden="false" customHeight="false" outlineLevel="0" collapsed="false">
      <c r="A35" s="14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="2" customFormat="true" ht="12.8" hidden="false" customHeight="false" outlineLevel="0" collapsed="false"/>
    <row r="37" s="2" customFormat="true" ht="12.8" hidden="false" customHeight="false" outlineLevel="0" collapsed="false"/>
    <row r="38" s="2" customFormat="true" ht="12.8" hidden="false" customHeight="false" outlineLevel="0" collapsed="false"/>
    <row r="39" s="2" customFormat="true" ht="12.8" hidden="false" customHeight="false" outlineLevel="0" collapsed="false"/>
    <row r="40" s="2" customFormat="true" ht="12.8" hidden="false" customHeight="false" outlineLevel="0" collapsed="false"/>
    <row r="41" s="2" customFormat="true" ht="12.8" hidden="false" customHeight="false" outlineLevel="0" collapsed="false"/>
    <row r="42" s="2" customFormat="true" ht="12.8" hidden="false" customHeight="false" outlineLevel="0" collapsed="false"/>
    <row r="43" s="2" customFormat="true" ht="12.8" hidden="false" customHeight="false" outlineLevel="0" collapsed="false"/>
    <row r="44" s="2" customFormat="true" ht="12.8" hidden="false" customHeight="false" outlineLevel="0" collapsed="false"/>
    <row r="45" s="2" customFormat="true" ht="12.8" hidden="false" customHeight="false" outlineLevel="0" collapsed="false"/>
    <row r="46" s="2" customFormat="true" ht="12.8" hidden="false" customHeight="false" outlineLevel="0" collapsed="false"/>
    <row r="47" s="2" customFormat="true" ht="12.8" hidden="false" customHeight="false" outlineLevel="0" collapsed="false"/>
    <row r="48" s="2" customFormat="true" ht="12.8" hidden="false" customHeight="false" outlineLevel="0" collapsed="false"/>
    <row r="49" s="2" customFormat="true" ht="12.8" hidden="false" customHeight="false" outlineLevel="0" collapsed="false"/>
    <row r="50" s="2" customFormat="true" ht="12.8" hidden="false" customHeight="false" outlineLevel="0" collapsed="false"/>
    <row r="51" s="2" customFormat="true" ht="12.8" hidden="false" customHeight="false" outlineLevel="0" collapsed="false"/>
    <row r="52" s="2" customFormat="true" ht="12.8" hidden="false" customHeight="false" outlineLevel="0" collapsed="false"/>
    <row r="53" s="2" customFormat="true" ht="12.8" hidden="false" customHeight="false" outlineLevel="0" collapsed="false"/>
    <row r="54" s="2" customFormat="true" ht="12.8" hidden="false" customHeight="false" outlineLevel="0" collapsed="false"/>
    <row r="55" s="2" customFormat="true" ht="12.8" hidden="false" customHeight="false" outlineLevel="0" collapsed="false"/>
    <row r="56" s="2" customFormat="true" ht="12.8" hidden="false" customHeight="false" outlineLevel="0" collapsed="false"/>
    <row r="57" s="2" customFormat="true" ht="12.8" hidden="false" customHeight="false" outlineLevel="0" collapsed="false"/>
    <row r="58" s="2" customFormat="true" ht="12.8" hidden="false" customHeight="false" outlineLevel="0" collapsed="false"/>
    <row r="59" s="2" customFormat="true" ht="12.8" hidden="false" customHeight="false" outlineLevel="0" collapsed="false"/>
    <row r="60" s="2" customFormat="true" ht="12.8" hidden="false" customHeight="false" outlineLevel="0" collapsed="false"/>
    <row r="61" s="2" customFormat="true" ht="12.8" hidden="false" customHeight="false" outlineLevel="0" collapsed="false"/>
    <row r="62" s="2" customFormat="true" ht="12.8" hidden="false" customHeight="false" outlineLevel="0" collapsed="false"/>
    <row r="63" s="2" customFormat="true" ht="12.8" hidden="false" customHeight="false" outlineLevel="0" collapsed="false"/>
    <row r="64" s="2" customFormat="true" ht="12.8" hidden="false" customHeight="false" outlineLevel="0" collapsed="false"/>
    <row r="65" s="2" customFormat="true" ht="12.8" hidden="false" customHeight="false" outlineLevel="0" collapsed="false"/>
    <row r="66" s="2" customFormat="true" ht="12.8" hidden="false" customHeight="false" outlineLevel="0" collapsed="false"/>
    <row r="67" s="2" customFormat="true" ht="12.8" hidden="false" customHeight="false" outlineLevel="0" collapsed="false"/>
    <row r="68" s="2" customFormat="true" ht="12.8" hidden="false" customHeight="false" outlineLevel="0" collapsed="false"/>
    <row r="69" s="2" customFormat="true" ht="12.8" hidden="false" customHeight="false" outlineLevel="0" collapsed="false"/>
    <row r="70" s="2" customFormat="true" ht="12.8" hidden="false" customHeight="false" outlineLevel="0" collapsed="false"/>
    <row r="71" s="2" customFormat="true" ht="12.8" hidden="false" customHeight="false" outlineLevel="0" collapsed="false"/>
    <row r="72" s="2" customFormat="tru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true" gridLinesSet="true" horizontalCentered="true" verticalCentered="false"/>
  <pageMargins left="0.2" right="0.2" top="0.5" bottom="0.2" header="0.25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>&amp;CBudget Summary - &amp;A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LibreOffice/7.4.2.3$Windows_X86_64 LibreOffice_project/382eef1f22670f7f4118c8c2dd222ec7ad009daf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2002-04-05T01:08:06Z</dcterms:created>
  <dc:creator>Martin J. Feeney</dc:creator>
  <dc:description/>
  <dc:language>en-US</dc:language>
  <cp:lastModifiedBy>Martin Feeney</cp:lastModifiedBy>
  <cp:lastPrinted>2021-07-13T12:52:16Z</cp:lastPrinted>
  <dcterms:modified xsi:type="dcterms:W3CDTF">2022-11-18T15:33:19Z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